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9 SEPT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1" l="1"/>
  <c r="J48" i="1" s="1"/>
  <c r="I47" i="1"/>
  <c r="I48" i="1" s="1"/>
  <c r="H47" i="1"/>
  <c r="H48" i="1" s="1"/>
  <c r="G47" i="1"/>
  <c r="G48" i="1" s="1"/>
  <c r="E47" i="1"/>
  <c r="E48" i="1" s="1"/>
  <c r="D47" i="1"/>
  <c r="D48" i="1" s="1"/>
  <c r="F48" i="1" s="1"/>
  <c r="F46" i="1"/>
  <c r="K46" i="1" s="1"/>
  <c r="J45" i="1"/>
  <c r="I45" i="1"/>
  <c r="H45" i="1"/>
  <c r="G45" i="1"/>
  <c r="E45" i="1"/>
  <c r="D45" i="1"/>
  <c r="K44" i="1"/>
  <c r="F44" i="1"/>
  <c r="F45" i="1" s="1"/>
  <c r="K45" i="1" s="1"/>
  <c r="J43" i="1"/>
  <c r="I43" i="1"/>
  <c r="H43" i="1"/>
  <c r="G43" i="1"/>
  <c r="E43" i="1"/>
  <c r="D43" i="1"/>
  <c r="F42" i="1"/>
  <c r="F41" i="1"/>
  <c r="K41" i="1" s="1"/>
  <c r="F40" i="1"/>
  <c r="K40" i="1" s="1"/>
  <c r="F39" i="1"/>
  <c r="K39" i="1" s="1"/>
  <c r="F38" i="1"/>
  <c r="K38" i="1" s="1"/>
  <c r="F37" i="1"/>
  <c r="F43" i="1" s="1"/>
  <c r="K43" i="1" s="1"/>
  <c r="J36" i="1"/>
  <c r="I36" i="1"/>
  <c r="H36" i="1"/>
  <c r="G36" i="1"/>
  <c r="E36" i="1"/>
  <c r="D36" i="1"/>
  <c r="F35" i="1"/>
  <c r="F36" i="1" s="1"/>
  <c r="K36" i="1" s="1"/>
  <c r="J34" i="1"/>
  <c r="I34" i="1"/>
  <c r="H34" i="1"/>
  <c r="G34" i="1"/>
  <c r="E34" i="1"/>
  <c r="D34" i="1"/>
  <c r="F33" i="1"/>
  <c r="K33" i="1" s="1"/>
  <c r="F32" i="1"/>
  <c r="K32" i="1" s="1"/>
  <c r="F31" i="1"/>
  <c r="K31" i="1" s="1"/>
  <c r="F30" i="1"/>
  <c r="K30" i="1" s="1"/>
  <c r="F29" i="1"/>
  <c r="K29" i="1" s="1"/>
  <c r="F28" i="1"/>
  <c r="K28" i="1" s="1"/>
  <c r="F27" i="1"/>
  <c r="K27" i="1" s="1"/>
  <c r="F26" i="1"/>
  <c r="K26" i="1" s="1"/>
  <c r="F25" i="1"/>
  <c r="K25" i="1" s="1"/>
  <c r="J24" i="1"/>
  <c r="I24" i="1"/>
  <c r="H24" i="1"/>
  <c r="G24" i="1"/>
  <c r="E24" i="1"/>
  <c r="D24" i="1"/>
  <c r="F23" i="1"/>
  <c r="K23" i="1" s="1"/>
  <c r="F22" i="1"/>
  <c r="K22" i="1" s="1"/>
  <c r="F21" i="1"/>
  <c r="K21" i="1" s="1"/>
  <c r="F20" i="1"/>
  <c r="K20" i="1" s="1"/>
  <c r="F19" i="1"/>
  <c r="K19" i="1" s="1"/>
  <c r="F18" i="1"/>
  <c r="K18" i="1" s="1"/>
  <c r="F17" i="1"/>
  <c r="F24" i="1" s="1"/>
  <c r="K24" i="1" s="1"/>
  <c r="J16" i="1"/>
  <c r="I16" i="1"/>
  <c r="H16" i="1"/>
  <c r="G16" i="1"/>
  <c r="E16" i="1"/>
  <c r="D16" i="1"/>
  <c r="F15" i="1"/>
  <c r="K15" i="1" s="1"/>
  <c r="F14" i="1"/>
  <c r="K14" i="1" s="1"/>
  <c r="F13" i="1"/>
  <c r="K13" i="1" s="1"/>
  <c r="F12" i="1"/>
  <c r="K12" i="1" s="1"/>
  <c r="F11" i="1"/>
  <c r="K11" i="1" s="1"/>
  <c r="F10" i="1"/>
  <c r="K10" i="1" s="1"/>
  <c r="B3" i="1"/>
  <c r="F16" i="1" l="1"/>
  <c r="K16" i="1" s="1"/>
  <c r="F34" i="1"/>
  <c r="K34" i="1" s="1"/>
  <c r="F47" i="1"/>
  <c r="K47" i="1" s="1"/>
  <c r="K48" i="1" s="1"/>
  <c r="K17" i="1"/>
  <c r="K35" i="1"/>
  <c r="K37" i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<sst xmlns="http://schemas.openxmlformats.org/spreadsheetml/2006/main" count="55" uniqueCount="55">
  <si>
    <t>ESTADO ANALÍTICO DEL EJERCICIO DEL PRESUPUESTO DE EGRESOS</t>
  </si>
  <si>
    <t>CLASIFICACIÓN POR OBJETO DEL GASTO (CAPÍTULO Y CONCEPTO)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</si>
  <si>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</si>
  <si>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</si>
  <si>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</si>
  <si>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</si>
  <si>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</si>
  <si>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</si>
  <si>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</si>
  <si>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</si>
  <si>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</si>
  <si>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</si>
  <si>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</si>
  <si>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</si>
  <si>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</si>
  <si>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</si>
  <si>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</si>
  <si>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</si>
  <si>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</si>
  <si>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</si>
  <si>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</si>
  <si>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</si>
  <si>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SERVICIOS PERSONALES</t>
  </si>
  <si>
    <t>MATERIALES DE ADMINISTRACIÓN, EMISIÓN DE DOCUMENTO</t>
  </si>
  <si>
    <t>ALIMENTOS Y UTENSILIOS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</si>
  <si>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</si>
  <si>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</si>
  <si>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</si>
  <si>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</si>
  <si>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</si>
  <si>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MATERIALES Y SUMINISTROS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</si>
  <si>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</si>
  <si>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</si>
  <si>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</si>
  <si>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</si>
  <si>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</si>
  <si>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</si>
  <si>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</si>
  <si>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</si>
  <si>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</si>
  <si>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</si>
  <si>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AYUDAS SOCIALES</t>
  </si>
  <si>
    <t>TRANSFERENCIAS, ASIGNACIONES, SUBSIDIOS Y OTRAS AY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</si>
  <si>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</si>
  <si>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</si>
  <si>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</si>
  <si>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</si>
  <si>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</si>
  <si>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</si>
  <si>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BIENES MUEBLES, INMUEBLES E INTANGIBLES</t>
  </si>
  <si>
    <t>OBRA PÚBLICA EN BIENES PROPIOS</t>
  </si>
  <si>
    <t>INVERSIÓN PÚBLICA</t>
  </si>
  <si>
    <t>PROVISIONES PARA CONTINGENCIAS Y OTRAS EROGACIONES</t>
  </si>
  <si>
    <t>INVERSIONES FINANCIERAS Y OTRAS PROVISIONES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</si>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</sst>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0" xfId="0" applyNumberFormat="1"/>
    <xf numFmtId="43" fontId="5" fillId="2" borderId="4" xfId="1" applyFont="1" applyFill="1" applyBorder="1" applyAlignment="1">
      <alignment horizontal="right"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0" fillId="0" borderId="6" xfId="0" applyBorder="1"/>
    <xf numFmtId="0" fontId="5" fillId="2" borderId="0" xfId="0" applyFont="1" applyFill="1"/>
    <xf numFmtId="0" fontId="2" fillId="0" borderId="6" xfId="0" applyFont="1" applyBorder="1"/>
    <xf numFmtId="0" fontId="2" fillId="0" borderId="0" xfId="0" applyFont="1"/>
    <xf numFmtId="4" fontId="2" fillId="0" borderId="0" xfId="0" applyNumberFormat="1" applyFont="1"/>
    <xf numFmtId="0" fontId="5" fillId="0" borderId="0" xfId="0" applyFont="1"/>
    <xf numFmtId="4" fontId="0" fillId="0" borderId="0" xfId="0" applyNumberFormat="1" applyFill="1"/>
    <xf numFmtId="4" fontId="0" fillId="0" borderId="4" xfId="0" applyNumberFormat="1" applyBorder="1"/>
    <xf numFmtId="0" fontId="0" fillId="0" borderId="4" xfId="0" applyBorder="1"/>
    <xf numFmtId="0" fontId="0" fillId="0" borderId="0" xfId="0" applyFill="1" applyBorder="1"/>
    <xf numFmtId="43" fontId="5" fillId="2" borderId="0" xfId="1" applyFont="1" applyFill="1" applyBorder="1" applyAlignment="1">
      <alignment horizontal="right" vertical="center" wrapText="1"/>
    </xf>
    <xf numFmtId="0" fontId="0" fillId="0" borderId="0" xfId="0" applyBorder="1"/>
    <xf numFmtId="0" fontId="2" fillId="0" borderId="4" xfId="0" applyFont="1" applyBorder="1"/>
    <xf numFmtId="0" fontId="2" fillId="0" borderId="7" xfId="0" applyFont="1" applyBorder="1"/>
    <xf numFmtId="0" fontId="5" fillId="2" borderId="8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43" fontId="5" fillId="2" borderId="2" xfId="1" applyFont="1" applyFill="1" applyBorder="1" applyAlignment="1">
      <alignment vertical="center" wrapText="1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AL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Del 1 de Enero al 30 de Septiebre de 2016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2.44140625" style="1" customWidth="1"/>
    <col min="2" max="2" width="6.77734375" style="3" customWidth="1"/>
    <col min="3" max="3" width="28.33203125" style="3" customWidth="1"/>
    <col min="4" max="4" width="25.33203125" style="3" customWidth="1"/>
    <col min="5" max="10" width="13.77734375" style="3" customWidth="1"/>
    <col min="11" max="11" width="13.33203125" style="3" bestFit="1" customWidth="1"/>
    <col min="12" max="12" width="3.6640625" style="1" customWidth="1"/>
    <col min="13" max="16384" width="11.44140625" style="3"/>
  </cols>
  <sheetData>
    <row r="1" spans="1:12" ht="14.2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4.2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4.25" customHeight="1" x14ac:dyDescent="0.25">
      <c r="B3" s="2" t="str">
        <f>[1]CFG!B3</f>
        <v>Del 1 de Enero al 30 de Septiebre de 2016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6.75" customHeight="1" x14ac:dyDescent="0.2"/>
    <row r="5" spans="1:12" s="1" customFormat="1" ht="18" customHeight="1" x14ac:dyDescent="0.25">
      <c r="C5" s="4" t="s">
        <v>2</v>
      </c>
      <c r="D5" s="5" t="s">
        <v>3</v>
      </c>
      <c r="E5" s="6"/>
      <c r="F5" s="7"/>
      <c r="G5" s="7"/>
      <c r="H5" s="5"/>
      <c r="I5" s="5"/>
      <c r="J5" s="5"/>
    </row>
    <row r="6" spans="1:12" s="1" customFormat="1" ht="6.75" customHeight="1" x14ac:dyDescent="0.2"/>
    <row r="7" spans="1:12" ht="12" x14ac:dyDescent="0.2">
      <c r="B7" s="8" t="s">
        <v>4</v>
      </c>
      <c r="C7" s="8"/>
      <c r="D7" s="9" t="s">
        <v>5</v>
      </c>
      <c r="E7" s="9"/>
      <c r="F7" s="9"/>
      <c r="G7" s="9"/>
      <c r="H7" s="9"/>
      <c r="I7" s="9"/>
      <c r="J7" s="9"/>
      <c r="K7" s="9" t="s">
        <v>6</v>
      </c>
    </row>
    <row r="8" spans="1:12" ht="24" x14ac:dyDescent="0.2">
      <c r="B8" s="8"/>
      <c r="C8" s="8"/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0" t="s">
        <v>13</v>
      </c>
      <c r="K8" s="9"/>
    </row>
    <row r="9" spans="1:12" ht="11.25" customHeight="1" x14ac:dyDescent="0.2">
      <c r="B9" s="8"/>
      <c r="C9" s="8"/>
      <c r="D9" s="10">
        <v>1</v>
      </c>
      <c r="E9" s="10">
        <v>2</v>
      </c>
      <c r="F9" s="10" t="s">
        <v>14</v>
      </c>
      <c r="G9" s="10">
        <v>4</v>
      </c>
      <c r="H9" s="10">
        <v>5</v>
      </c>
      <c r="I9" s="10">
        <v>6</v>
      </c>
      <c r="J9" s="10">
        <v>7</v>
      </c>
      <c r="K9" s="10" t="s">
        <v>15</v>
      </c>
    </row>
    <row r="10" spans="1:12" ht="12" customHeight="1" x14ac:dyDescent="0.3">
      <c r="B10" s="11">
        <v>1100</v>
      </c>
      <c r="C10" t="s">
        <v>16</v>
      </c>
      <c r="D10" s="12">
        <v>7832384.5800000001</v>
      </c>
      <c r="E10" s="12">
        <v>9125025.4800000004</v>
      </c>
      <c r="F10" s="13">
        <f>+D10+E10</f>
        <v>16957410.060000002</v>
      </c>
      <c r="G10">
        <v>10238786.960000001</v>
      </c>
      <c r="H10">
        <v>10238786.960000001</v>
      </c>
      <c r="I10">
        <v>10238786.960000001</v>
      </c>
      <c r="J10">
        <v>10238786.960000001</v>
      </c>
      <c r="K10" s="14">
        <f t="shared" ref="K10:K47" si="0">+F10-H10</f>
        <v>6718623.1000000015</v>
      </c>
    </row>
    <row r="11" spans="1:12" ht="14.4" x14ac:dyDescent="0.3">
      <c r="B11" s="15">
        <v>1200</v>
      </c>
      <c r="C11" t="s">
        <v>17</v>
      </c>
      <c r="D11" s="12">
        <v>260000</v>
      </c>
      <c r="E11">
        <v>6500</v>
      </c>
      <c r="F11" s="13">
        <f t="shared" ref="F11:F46" si="1">+D11+E11</f>
        <v>266500</v>
      </c>
      <c r="G11">
        <v>166108.10999999999</v>
      </c>
      <c r="H11">
        <v>166108.10999999999</v>
      </c>
      <c r="I11">
        <v>166108.10999999999</v>
      </c>
      <c r="J11">
        <v>166108.10999999999</v>
      </c>
      <c r="K11" s="14">
        <f t="shared" si="0"/>
        <v>100391.89000000001</v>
      </c>
    </row>
    <row r="12" spans="1:12" ht="12" customHeight="1" x14ac:dyDescent="0.3">
      <c r="B12" s="15">
        <v>1300</v>
      </c>
      <c r="C12" t="s">
        <v>18</v>
      </c>
      <c r="D12" s="12">
        <v>692736.84</v>
      </c>
      <c r="E12" s="12">
        <v>846659.64</v>
      </c>
      <c r="F12" s="13">
        <f t="shared" si="1"/>
        <v>1539396.48</v>
      </c>
      <c r="G12">
        <v>522453.03</v>
      </c>
      <c r="H12">
        <v>522453.03</v>
      </c>
      <c r="I12">
        <v>522453.03</v>
      </c>
      <c r="J12">
        <v>522453.03</v>
      </c>
      <c r="K12" s="14">
        <f t="shared" si="0"/>
        <v>1016943.45</v>
      </c>
    </row>
    <row r="13" spans="1:12" ht="14.4" x14ac:dyDescent="0.3">
      <c r="B13" s="15">
        <v>1400</v>
      </c>
      <c r="C13" t="s">
        <v>19</v>
      </c>
      <c r="D13" s="12">
        <v>1654400</v>
      </c>
      <c r="E13" s="12">
        <v>1850762</v>
      </c>
      <c r="F13" s="13">
        <f t="shared" si="1"/>
        <v>3505162</v>
      </c>
      <c r="G13">
        <v>2165976.0699999998</v>
      </c>
      <c r="H13">
        <v>2165976.0699999998</v>
      </c>
      <c r="I13">
        <v>2165976.0699999998</v>
      </c>
      <c r="J13">
        <v>2165976.0699999998</v>
      </c>
      <c r="K13" s="14">
        <f t="shared" si="0"/>
        <v>1339185.9300000002</v>
      </c>
    </row>
    <row r="14" spans="1:12" ht="14.4" x14ac:dyDescent="0.3">
      <c r="B14" s="15">
        <v>1500</v>
      </c>
      <c r="C14" t="s">
        <v>20</v>
      </c>
      <c r="D14" s="12">
        <v>1454031.58</v>
      </c>
      <c r="E14" s="12">
        <v>2324518.94</v>
      </c>
      <c r="F14" s="13">
        <f t="shared" si="1"/>
        <v>3778550.52</v>
      </c>
      <c r="G14">
        <v>1076078.78</v>
      </c>
      <c r="H14">
        <v>1076078.78</v>
      </c>
      <c r="I14">
        <v>1076078.78</v>
      </c>
      <c r="J14">
        <v>1076078.78</v>
      </c>
      <c r="K14" s="14">
        <f t="shared" si="0"/>
        <v>2702471.74</v>
      </c>
    </row>
    <row r="15" spans="1:12" ht="14.4" x14ac:dyDescent="0.3">
      <c r="B15" s="15">
        <v>1700</v>
      </c>
      <c r="C15" t="s">
        <v>21</v>
      </c>
      <c r="D15">
        <v>0</v>
      </c>
      <c r="E15" s="12">
        <v>170581</v>
      </c>
      <c r="F15" s="13">
        <f t="shared" si="1"/>
        <v>170581</v>
      </c>
      <c r="G15">
        <v>113562</v>
      </c>
      <c r="H15">
        <v>113562</v>
      </c>
      <c r="I15">
        <v>113562</v>
      </c>
      <c r="J15">
        <v>113562</v>
      </c>
      <c r="K15" s="14">
        <f t="shared" si="0"/>
        <v>57019</v>
      </c>
    </row>
    <row r="16" spans="1:12" s="20" customFormat="1" ht="14.4" x14ac:dyDescent="0.3">
      <c r="A16" s="16"/>
      <c r="B16" s="17">
        <v>1000</v>
      </c>
      <c r="C16" s="18" t="s">
        <v>22</v>
      </c>
      <c r="D16" s="19">
        <f>D10+D11+D12+D13+D14+D15</f>
        <v>11893553</v>
      </c>
      <c r="E16" s="19">
        <f t="shared" ref="E16:J16" si="2">E10+E11+E12+E13+E14+E15</f>
        <v>14324047.060000001</v>
      </c>
      <c r="F16" s="19">
        <f t="shared" si="2"/>
        <v>26217600.060000002</v>
      </c>
      <c r="G16" s="19">
        <f t="shared" si="2"/>
        <v>14282964.949999999</v>
      </c>
      <c r="H16" s="19">
        <f t="shared" si="2"/>
        <v>14282964.949999999</v>
      </c>
      <c r="I16" s="19">
        <f t="shared" si="2"/>
        <v>14282964.949999999</v>
      </c>
      <c r="J16" s="19">
        <f t="shared" si="2"/>
        <v>14282964.949999999</v>
      </c>
      <c r="K16" s="14">
        <f t="shared" si="0"/>
        <v>11934635.110000003</v>
      </c>
      <c r="L16" s="16"/>
    </row>
    <row r="17" spans="1:12" ht="14.4" x14ac:dyDescent="0.3">
      <c r="B17" s="15">
        <v>2100</v>
      </c>
      <c r="C17" t="s">
        <v>23</v>
      </c>
      <c r="D17" s="21">
        <v>153918.42000000001</v>
      </c>
      <c r="E17" s="12">
        <v>258939.74</v>
      </c>
      <c r="F17" s="13">
        <f t="shared" si="1"/>
        <v>412858.16000000003</v>
      </c>
      <c r="G17">
        <v>208548.66</v>
      </c>
      <c r="H17">
        <v>156357.74</v>
      </c>
      <c r="I17">
        <v>156357.74</v>
      </c>
      <c r="J17">
        <v>156357.74</v>
      </c>
      <c r="K17" s="14">
        <f t="shared" si="0"/>
        <v>256500.42000000004</v>
      </c>
    </row>
    <row r="18" spans="1:12" ht="14.4" x14ac:dyDescent="0.3">
      <c r="B18" s="15">
        <v>2200</v>
      </c>
      <c r="C18" t="s">
        <v>24</v>
      </c>
      <c r="D18" s="21">
        <v>12700</v>
      </c>
      <c r="E18" s="12">
        <v>13845</v>
      </c>
      <c r="F18" s="13">
        <f t="shared" si="1"/>
        <v>26545</v>
      </c>
      <c r="G18" s="12">
        <v>15894.89</v>
      </c>
      <c r="H18" s="12">
        <v>15643.87</v>
      </c>
      <c r="I18" s="12">
        <v>15643.87</v>
      </c>
      <c r="J18" s="12">
        <v>15643.87</v>
      </c>
      <c r="K18" s="14">
        <f t="shared" si="0"/>
        <v>10901.13</v>
      </c>
    </row>
    <row r="19" spans="1:12" ht="14.4" x14ac:dyDescent="0.3">
      <c r="B19" s="15">
        <v>2400</v>
      </c>
      <c r="C19" t="s">
        <v>25</v>
      </c>
      <c r="D19" s="12">
        <v>133765.63</v>
      </c>
      <c r="E19" s="12">
        <v>213486.68</v>
      </c>
      <c r="F19" s="13">
        <f t="shared" si="1"/>
        <v>347252.31</v>
      </c>
      <c r="G19" s="12">
        <v>169215.69</v>
      </c>
      <c r="H19" s="22">
        <v>142595.19</v>
      </c>
      <c r="I19" s="12">
        <v>142595.19</v>
      </c>
      <c r="J19" s="22">
        <v>142595.19</v>
      </c>
      <c r="K19" s="14">
        <f t="shared" si="0"/>
        <v>204657.12</v>
      </c>
    </row>
    <row r="20" spans="1:12" ht="14.4" x14ac:dyDescent="0.3">
      <c r="B20" s="15">
        <v>2500</v>
      </c>
      <c r="C20" t="s">
        <v>26</v>
      </c>
      <c r="D20" s="12">
        <v>16362.12</v>
      </c>
      <c r="E20" s="12">
        <v>31762.880000000001</v>
      </c>
      <c r="F20" s="13">
        <f t="shared" si="1"/>
        <v>48125</v>
      </c>
      <c r="G20" s="12">
        <v>47831.8</v>
      </c>
      <c r="H20" s="22">
        <v>24818.37</v>
      </c>
      <c r="I20" s="12">
        <v>24818.37</v>
      </c>
      <c r="J20" s="22">
        <v>24818.37</v>
      </c>
      <c r="K20" s="14">
        <f t="shared" si="0"/>
        <v>23306.63</v>
      </c>
    </row>
    <row r="21" spans="1:12" ht="14.4" x14ac:dyDescent="0.3">
      <c r="B21" s="15">
        <v>2600</v>
      </c>
      <c r="C21" t="s">
        <v>27</v>
      </c>
      <c r="D21" s="12">
        <v>132291.07999999999</v>
      </c>
      <c r="E21" s="12">
        <v>39817.800000000003</v>
      </c>
      <c r="F21" s="13">
        <f t="shared" si="1"/>
        <v>172108.88</v>
      </c>
      <c r="G21" s="12">
        <v>97545.93</v>
      </c>
      <c r="H21" s="22">
        <v>97545.93</v>
      </c>
      <c r="I21" s="12">
        <v>97545.93</v>
      </c>
      <c r="J21" s="22">
        <v>96965.93</v>
      </c>
      <c r="K21" s="14">
        <f t="shared" si="0"/>
        <v>74562.950000000012</v>
      </c>
    </row>
    <row r="22" spans="1:12" ht="14.4" x14ac:dyDescent="0.3">
      <c r="B22" s="15">
        <v>2700</v>
      </c>
      <c r="C22" t="s">
        <v>28</v>
      </c>
      <c r="D22" s="12">
        <v>31000</v>
      </c>
      <c r="E22" s="12">
        <v>249287.99</v>
      </c>
      <c r="F22" s="13">
        <f t="shared" si="1"/>
        <v>280287.99</v>
      </c>
      <c r="G22" s="12">
        <v>173786.62</v>
      </c>
      <c r="H22" s="22">
        <v>52672.84</v>
      </c>
      <c r="I22" s="12">
        <v>52672.84</v>
      </c>
      <c r="J22" s="22">
        <v>52672.84</v>
      </c>
      <c r="K22" s="14">
        <f t="shared" si="0"/>
        <v>227615.15</v>
      </c>
    </row>
    <row r="23" spans="1:12" ht="14.4" x14ac:dyDescent="0.3">
      <c r="B23" s="15">
        <v>2900</v>
      </c>
      <c r="C23" t="s">
        <v>29</v>
      </c>
      <c r="D23" s="12">
        <v>20300.2</v>
      </c>
      <c r="E23" s="12">
        <v>151320.95000000001</v>
      </c>
      <c r="F23" s="13">
        <f t="shared" si="1"/>
        <v>171621.15000000002</v>
      </c>
      <c r="G23" s="12">
        <v>56936.29</v>
      </c>
      <c r="H23" s="22">
        <v>24559.27</v>
      </c>
      <c r="I23" s="12">
        <v>24559.27</v>
      </c>
      <c r="J23" s="22">
        <v>24559.27</v>
      </c>
      <c r="K23" s="14">
        <f t="shared" si="0"/>
        <v>147061.88000000003</v>
      </c>
    </row>
    <row r="24" spans="1:12" s="20" customFormat="1" ht="14.4" x14ac:dyDescent="0.3">
      <c r="A24" s="16"/>
      <c r="B24" s="17">
        <v>2000</v>
      </c>
      <c r="C24" s="18" t="s">
        <v>30</v>
      </c>
      <c r="D24" s="19">
        <f>SUM(D17:D23)</f>
        <v>500337.45</v>
      </c>
      <c r="E24" s="19">
        <f t="shared" ref="E24:J24" si="3">SUM(E17:E23)</f>
        <v>958461.04</v>
      </c>
      <c r="F24" s="19">
        <f t="shared" si="3"/>
        <v>1458798.4899999998</v>
      </c>
      <c r="G24" s="19">
        <f t="shared" si="3"/>
        <v>769759.88</v>
      </c>
      <c r="H24" s="19">
        <f t="shared" si="3"/>
        <v>514193.20999999996</v>
      </c>
      <c r="I24" s="19">
        <f t="shared" si="3"/>
        <v>514193.20999999996</v>
      </c>
      <c r="J24" s="19">
        <f t="shared" si="3"/>
        <v>513613.20999999996</v>
      </c>
      <c r="K24" s="14">
        <f t="shared" si="0"/>
        <v>944605.2799999998</v>
      </c>
      <c r="L24" s="16"/>
    </row>
    <row r="25" spans="1:12" ht="14.4" x14ac:dyDescent="0.3">
      <c r="B25" s="15">
        <v>3100</v>
      </c>
      <c r="C25" t="s">
        <v>31</v>
      </c>
      <c r="D25" s="12">
        <v>463818.91</v>
      </c>
      <c r="E25" s="12">
        <v>474104.18</v>
      </c>
      <c r="F25" s="13">
        <f t="shared" si="1"/>
        <v>937923.09</v>
      </c>
      <c r="G25" s="12">
        <v>638745.44999999995</v>
      </c>
      <c r="H25" s="22">
        <v>638707.4</v>
      </c>
      <c r="I25" s="12">
        <v>638707.4</v>
      </c>
      <c r="J25" s="22">
        <v>638707.4</v>
      </c>
      <c r="K25" s="14">
        <f t="shared" si="0"/>
        <v>299215.68999999994</v>
      </c>
    </row>
    <row r="26" spans="1:12" ht="14.4" x14ac:dyDescent="0.3">
      <c r="B26" s="15">
        <v>3200</v>
      </c>
      <c r="C26" t="s">
        <v>32</v>
      </c>
      <c r="D26" s="12">
        <v>94260</v>
      </c>
      <c r="E26" s="12">
        <v>303524.3</v>
      </c>
      <c r="F26" s="13">
        <f t="shared" si="1"/>
        <v>397784.3</v>
      </c>
      <c r="G26" s="12">
        <v>175671.81</v>
      </c>
      <c r="H26" s="22">
        <v>97144.3</v>
      </c>
      <c r="I26" s="12">
        <v>97144.3</v>
      </c>
      <c r="J26" s="22">
        <v>97144.3</v>
      </c>
      <c r="K26" s="14">
        <f t="shared" si="0"/>
        <v>300640</v>
      </c>
    </row>
    <row r="27" spans="1:12" ht="12" customHeight="1" x14ac:dyDescent="0.3">
      <c r="B27" s="15">
        <v>3300</v>
      </c>
      <c r="C27" t="s">
        <v>33</v>
      </c>
      <c r="D27" s="12">
        <v>291198</v>
      </c>
      <c r="E27" s="12">
        <v>603835.5</v>
      </c>
      <c r="F27" s="13">
        <f t="shared" si="1"/>
        <v>895033.5</v>
      </c>
      <c r="G27" s="12">
        <v>581381.12</v>
      </c>
      <c r="H27" s="22">
        <v>580375.06000000006</v>
      </c>
      <c r="I27" s="12">
        <v>580375.06000000006</v>
      </c>
      <c r="J27" s="22">
        <v>580375.06000000006</v>
      </c>
      <c r="K27" s="14">
        <f t="shared" si="0"/>
        <v>314658.43999999994</v>
      </c>
    </row>
    <row r="28" spans="1:12" ht="14.4" x14ac:dyDescent="0.3">
      <c r="B28" s="15">
        <v>3400</v>
      </c>
      <c r="C28" t="s">
        <v>34</v>
      </c>
      <c r="D28" s="12">
        <v>55815.23</v>
      </c>
      <c r="E28" s="12">
        <v>3203</v>
      </c>
      <c r="F28" s="13">
        <f t="shared" si="1"/>
        <v>59018.23</v>
      </c>
      <c r="G28" s="12">
        <v>40412.61</v>
      </c>
      <c r="H28" s="22">
        <v>40412.61</v>
      </c>
      <c r="I28" s="12">
        <v>40412.61</v>
      </c>
      <c r="J28" s="22">
        <v>40412.61</v>
      </c>
      <c r="K28" s="14">
        <f t="shared" si="0"/>
        <v>18605.620000000003</v>
      </c>
    </row>
    <row r="29" spans="1:12" ht="14.4" x14ac:dyDescent="0.3">
      <c r="B29" s="15">
        <v>3500</v>
      </c>
      <c r="C29" t="s">
        <v>35</v>
      </c>
      <c r="D29" s="12">
        <v>526743.98</v>
      </c>
      <c r="E29" s="12">
        <v>468157.49</v>
      </c>
      <c r="F29" s="13">
        <f t="shared" si="1"/>
        <v>994901.47</v>
      </c>
      <c r="G29" s="12">
        <v>649979.68000000005</v>
      </c>
      <c r="H29" s="22">
        <v>645879.6</v>
      </c>
      <c r="I29" s="12">
        <v>645879.6</v>
      </c>
      <c r="J29" s="22">
        <v>645879.6</v>
      </c>
      <c r="K29" s="14">
        <f t="shared" si="0"/>
        <v>349021.87</v>
      </c>
    </row>
    <row r="30" spans="1:12" ht="14.4" x14ac:dyDescent="0.3">
      <c r="B30" s="15">
        <v>3600</v>
      </c>
      <c r="C30" t="s">
        <v>36</v>
      </c>
      <c r="D30" s="12">
        <v>84000</v>
      </c>
      <c r="E30" s="12">
        <v>84000</v>
      </c>
      <c r="F30" s="13">
        <f t="shared" si="1"/>
        <v>168000</v>
      </c>
      <c r="G30" s="12">
        <v>163628.79999999999</v>
      </c>
      <c r="H30" s="22">
        <v>136077.92000000001</v>
      </c>
      <c r="I30" s="12">
        <v>136077.92000000001</v>
      </c>
      <c r="J30" s="22">
        <v>136077.92000000001</v>
      </c>
      <c r="K30" s="14">
        <f t="shared" si="0"/>
        <v>31922.079999999987</v>
      </c>
    </row>
    <row r="31" spans="1:12" ht="14.4" x14ac:dyDescent="0.3">
      <c r="B31" s="15">
        <v>3700</v>
      </c>
      <c r="C31" t="s">
        <v>37</v>
      </c>
      <c r="D31" s="12">
        <v>138039.67000000001</v>
      </c>
      <c r="E31" s="12">
        <v>14426.94</v>
      </c>
      <c r="F31" s="13">
        <f t="shared" si="1"/>
        <v>152466.61000000002</v>
      </c>
      <c r="G31" s="12">
        <v>77861.34</v>
      </c>
      <c r="H31" s="22">
        <v>57590.64</v>
      </c>
      <c r="I31" s="12">
        <v>57590.64</v>
      </c>
      <c r="J31" s="22">
        <v>57590.64</v>
      </c>
      <c r="K31" s="14">
        <f t="shared" si="0"/>
        <v>94875.970000000016</v>
      </c>
    </row>
    <row r="32" spans="1:12" ht="14.4" x14ac:dyDescent="0.3">
      <c r="B32" s="15">
        <v>3800</v>
      </c>
      <c r="C32" t="s">
        <v>38</v>
      </c>
      <c r="D32" s="12">
        <v>213577.44</v>
      </c>
      <c r="E32" s="12">
        <v>97444.54</v>
      </c>
      <c r="F32" s="13">
        <f t="shared" si="1"/>
        <v>311021.98</v>
      </c>
      <c r="G32" s="12">
        <v>191436.7</v>
      </c>
      <c r="H32" s="22">
        <v>130883.05</v>
      </c>
      <c r="I32" s="12">
        <v>130883.05</v>
      </c>
      <c r="J32" s="22">
        <v>130883.05</v>
      </c>
      <c r="K32" s="14">
        <f t="shared" si="0"/>
        <v>180138.93</v>
      </c>
    </row>
    <row r="33" spans="1:12" ht="14.4" x14ac:dyDescent="0.3">
      <c r="B33" s="15">
        <v>3900</v>
      </c>
      <c r="C33" t="s">
        <v>39</v>
      </c>
      <c r="D33" s="12">
        <v>473236.32</v>
      </c>
      <c r="E33" s="12">
        <v>236617.57</v>
      </c>
      <c r="F33" s="13">
        <f t="shared" si="1"/>
        <v>709853.89</v>
      </c>
      <c r="G33" s="12">
        <v>346646.42</v>
      </c>
      <c r="H33" s="22">
        <v>343429.9</v>
      </c>
      <c r="I33" s="12">
        <v>343429.9</v>
      </c>
      <c r="J33" s="22">
        <v>343429.9</v>
      </c>
      <c r="K33" s="14">
        <f t="shared" si="0"/>
        <v>366423.99</v>
      </c>
    </row>
    <row r="34" spans="1:12" s="20" customFormat="1" ht="14.4" x14ac:dyDescent="0.3">
      <c r="A34" s="16"/>
      <c r="B34" s="17">
        <v>3000</v>
      </c>
      <c r="C34" s="18" t="s">
        <v>40</v>
      </c>
      <c r="D34" s="19">
        <f>SUM(D25:D33)</f>
        <v>2340689.5499999998</v>
      </c>
      <c r="E34" s="19">
        <f t="shared" ref="E34:J34" si="4">SUM(E25:E33)</f>
        <v>2285313.52</v>
      </c>
      <c r="F34" s="19">
        <f t="shared" si="4"/>
        <v>4626003.0699999994</v>
      </c>
      <c r="G34" s="19">
        <f t="shared" si="4"/>
        <v>2865763.9299999997</v>
      </c>
      <c r="H34" s="19">
        <f t="shared" si="4"/>
        <v>2670500.48</v>
      </c>
      <c r="I34" s="19">
        <f t="shared" si="4"/>
        <v>2670500.48</v>
      </c>
      <c r="J34" s="19">
        <f t="shared" si="4"/>
        <v>2670500.48</v>
      </c>
      <c r="K34" s="14">
        <f t="shared" si="0"/>
        <v>1955502.5899999994</v>
      </c>
      <c r="L34" s="16"/>
    </row>
    <row r="35" spans="1:12" ht="14.4" x14ac:dyDescent="0.3">
      <c r="B35" s="15">
        <v>4400</v>
      </c>
      <c r="C35" t="s">
        <v>41</v>
      </c>
      <c r="D35" s="12">
        <v>150000</v>
      </c>
      <c r="E35" s="12">
        <v>62096.06</v>
      </c>
      <c r="F35" s="13">
        <f t="shared" si="1"/>
        <v>212096.06</v>
      </c>
      <c r="G35" s="12">
        <v>95067.42</v>
      </c>
      <c r="H35" s="22">
        <v>73407.42</v>
      </c>
      <c r="I35" s="12">
        <v>73407.42</v>
      </c>
      <c r="J35" s="22">
        <v>73407.42</v>
      </c>
      <c r="K35" s="14">
        <f t="shared" si="0"/>
        <v>138688.64000000001</v>
      </c>
    </row>
    <row r="36" spans="1:12" s="20" customFormat="1" ht="14.4" x14ac:dyDescent="0.3">
      <c r="A36" s="16"/>
      <c r="B36" s="17">
        <v>4000</v>
      </c>
      <c r="C36" s="18" t="s">
        <v>42</v>
      </c>
      <c r="D36" s="19">
        <f>D35</f>
        <v>150000</v>
      </c>
      <c r="E36" s="19">
        <f t="shared" ref="E36:J36" si="5">E35</f>
        <v>62096.06</v>
      </c>
      <c r="F36" s="19">
        <f t="shared" si="5"/>
        <v>212096.06</v>
      </c>
      <c r="G36" s="19">
        <f t="shared" si="5"/>
        <v>95067.42</v>
      </c>
      <c r="H36" s="19">
        <f t="shared" si="5"/>
        <v>73407.42</v>
      </c>
      <c r="I36" s="19">
        <f t="shared" si="5"/>
        <v>73407.42</v>
      </c>
      <c r="J36" s="19">
        <f t="shared" si="5"/>
        <v>73407.42</v>
      </c>
      <c r="K36" s="14">
        <f t="shared" si="0"/>
        <v>138688.64000000001</v>
      </c>
      <c r="L36" s="16"/>
    </row>
    <row r="37" spans="1:12" ht="14.4" x14ac:dyDescent="0.3">
      <c r="B37" s="15">
        <v>5100</v>
      </c>
      <c r="C37" t="s">
        <v>43</v>
      </c>
      <c r="D37" s="12">
        <v>625610</v>
      </c>
      <c r="E37">
        <v>2271420</v>
      </c>
      <c r="F37" s="13">
        <f t="shared" si="1"/>
        <v>2897030</v>
      </c>
      <c r="G37" s="12">
        <v>2478967.06</v>
      </c>
      <c r="H37" s="22">
        <v>1522346.37</v>
      </c>
      <c r="I37" s="12">
        <v>1522346.37</v>
      </c>
      <c r="J37" s="22">
        <v>1522346.37</v>
      </c>
      <c r="K37" s="14">
        <f t="shared" si="0"/>
        <v>1374683.63</v>
      </c>
    </row>
    <row r="38" spans="1:12" ht="14.4" x14ac:dyDescent="0.3">
      <c r="B38" s="15">
        <v>5200</v>
      </c>
      <c r="C38" t="s">
        <v>44</v>
      </c>
      <c r="D38" s="12">
        <v>55000</v>
      </c>
      <c r="E38">
        <v>2223688.59</v>
      </c>
      <c r="F38" s="13">
        <f t="shared" si="1"/>
        <v>2278688.59</v>
      </c>
      <c r="G38" s="12">
        <v>1307740.58</v>
      </c>
      <c r="H38" s="22">
        <v>120036.58</v>
      </c>
      <c r="I38" s="12">
        <v>120036.58</v>
      </c>
      <c r="J38" s="22">
        <v>120036.58</v>
      </c>
      <c r="K38" s="14">
        <f t="shared" si="0"/>
        <v>2158652.0099999998</v>
      </c>
    </row>
    <row r="39" spans="1:12" ht="14.4" x14ac:dyDescent="0.3">
      <c r="B39" s="15">
        <v>5300</v>
      </c>
      <c r="C39" t="s">
        <v>45</v>
      </c>
      <c r="D39" s="23">
        <v>0</v>
      </c>
      <c r="E39" s="12">
        <v>1577558.36</v>
      </c>
      <c r="F39" s="13">
        <f t="shared" si="1"/>
        <v>1577558.36</v>
      </c>
      <c r="G39" s="12">
        <v>0</v>
      </c>
      <c r="H39" s="22">
        <v>0</v>
      </c>
      <c r="I39" s="12">
        <v>0</v>
      </c>
      <c r="J39" s="22">
        <v>0</v>
      </c>
      <c r="K39" s="14">
        <f t="shared" si="0"/>
        <v>1577558.36</v>
      </c>
    </row>
    <row r="40" spans="1:12" ht="14.4" x14ac:dyDescent="0.3">
      <c r="B40" s="15">
        <v>5400</v>
      </c>
      <c r="C40" t="s">
        <v>46</v>
      </c>
      <c r="D40" s="23">
        <v>0</v>
      </c>
      <c r="E40" s="12">
        <v>1930000</v>
      </c>
      <c r="F40" s="13">
        <f t="shared" si="1"/>
        <v>1930000</v>
      </c>
      <c r="G40" s="12">
        <v>780000</v>
      </c>
      <c r="H40" s="22">
        <v>0</v>
      </c>
      <c r="I40" s="12">
        <v>0</v>
      </c>
      <c r="J40" s="22">
        <v>0</v>
      </c>
      <c r="K40" s="14">
        <f t="shared" si="0"/>
        <v>1930000</v>
      </c>
    </row>
    <row r="41" spans="1:12" ht="12" customHeight="1" x14ac:dyDescent="0.3">
      <c r="B41" s="15">
        <v>5600</v>
      </c>
      <c r="C41" t="s">
        <v>47</v>
      </c>
      <c r="D41" s="23">
        <v>0</v>
      </c>
      <c r="E41" s="12">
        <v>3666576.59</v>
      </c>
      <c r="F41" s="13">
        <f t="shared" si="1"/>
        <v>3666576.59</v>
      </c>
      <c r="G41" s="12">
        <v>981360</v>
      </c>
      <c r="H41" s="23">
        <v>0</v>
      </c>
      <c r="I41">
        <v>0</v>
      </c>
      <c r="J41" s="23">
        <v>0</v>
      </c>
      <c r="K41" s="14">
        <f t="shared" si="0"/>
        <v>3666576.59</v>
      </c>
    </row>
    <row r="42" spans="1:12" ht="12" customHeight="1" x14ac:dyDescent="0.3">
      <c r="B42">
        <v>5900</v>
      </c>
      <c r="C42" t="s">
        <v>48</v>
      </c>
      <c r="D42" s="24">
        <v>0</v>
      </c>
      <c r="E42" s="12">
        <v>8600</v>
      </c>
      <c r="F42" s="25">
        <f t="shared" si="1"/>
        <v>8600</v>
      </c>
      <c r="G42" s="12">
        <v>0</v>
      </c>
      <c r="H42" s="26">
        <v>0</v>
      </c>
      <c r="I42">
        <v>0</v>
      </c>
      <c r="J42" s="26">
        <v>0</v>
      </c>
      <c r="K42" s="14"/>
    </row>
    <row r="43" spans="1:12" s="20" customFormat="1" ht="12" customHeight="1" x14ac:dyDescent="0.3">
      <c r="A43" s="16"/>
      <c r="B43" s="17">
        <v>5000</v>
      </c>
      <c r="C43" s="18" t="s">
        <v>49</v>
      </c>
      <c r="D43" s="19">
        <f t="shared" ref="D43:J43" si="6">SUM(D37:D42)</f>
        <v>680610</v>
      </c>
      <c r="E43" s="19">
        <f t="shared" si="6"/>
        <v>11677843.539999999</v>
      </c>
      <c r="F43" s="19">
        <f t="shared" si="6"/>
        <v>12358453.539999999</v>
      </c>
      <c r="G43" s="19">
        <f t="shared" si="6"/>
        <v>5548067.6400000006</v>
      </c>
      <c r="H43" s="19">
        <f t="shared" si="6"/>
        <v>1642382.9500000002</v>
      </c>
      <c r="I43" s="19">
        <f t="shared" si="6"/>
        <v>1642382.9500000002</v>
      </c>
      <c r="J43" s="19">
        <f t="shared" si="6"/>
        <v>1642382.9500000002</v>
      </c>
      <c r="K43" s="14">
        <f t="shared" si="0"/>
        <v>10716070.59</v>
      </c>
      <c r="L43" s="16"/>
    </row>
    <row r="44" spans="1:12" ht="14.4" x14ac:dyDescent="0.3">
      <c r="B44" s="15">
        <v>6200</v>
      </c>
      <c r="C44" t="s">
        <v>50</v>
      </c>
      <c r="D44" s="23"/>
      <c r="E44" s="12">
        <v>6277679.7300000004</v>
      </c>
      <c r="F44" s="13">
        <f t="shared" si="1"/>
        <v>6277679.7300000004</v>
      </c>
      <c r="G44" s="12">
        <v>5917851.4100000001</v>
      </c>
      <c r="H44" s="12">
        <v>4263952.07</v>
      </c>
      <c r="I44" s="12">
        <v>4263952.07</v>
      </c>
      <c r="J44" s="12">
        <v>4263952.07</v>
      </c>
      <c r="K44" s="14">
        <f t="shared" si="0"/>
        <v>2013727.6600000001</v>
      </c>
    </row>
    <row r="45" spans="1:12" s="20" customFormat="1" ht="14.4" x14ac:dyDescent="0.3">
      <c r="A45" s="16"/>
      <c r="B45" s="17">
        <v>6000</v>
      </c>
      <c r="C45" s="18" t="s">
        <v>51</v>
      </c>
      <c r="D45" s="27">
        <f>D44</f>
        <v>0</v>
      </c>
      <c r="E45" s="27">
        <f t="shared" ref="E45:J45" si="7">E44</f>
        <v>6277679.7300000004</v>
      </c>
      <c r="F45" s="27">
        <f t="shared" si="7"/>
        <v>6277679.7300000004</v>
      </c>
      <c r="G45" s="27">
        <f t="shared" si="7"/>
        <v>5917851.4100000001</v>
      </c>
      <c r="H45" s="27">
        <f t="shared" si="7"/>
        <v>4263952.07</v>
      </c>
      <c r="I45" s="27">
        <f t="shared" si="7"/>
        <v>4263952.07</v>
      </c>
      <c r="J45" s="27">
        <f t="shared" si="7"/>
        <v>4263952.07</v>
      </c>
      <c r="K45" s="14">
        <f t="shared" si="0"/>
        <v>2013727.6600000001</v>
      </c>
      <c r="L45" s="16"/>
    </row>
    <row r="46" spans="1:12" ht="14.4" x14ac:dyDescent="0.3">
      <c r="B46" s="15">
        <v>7900</v>
      </c>
      <c r="C46" t="s">
        <v>52</v>
      </c>
      <c r="D46" s="12">
        <v>535297.68000000005</v>
      </c>
      <c r="E46" s="12">
        <v>-430265.53</v>
      </c>
      <c r="F46" s="13">
        <f t="shared" si="1"/>
        <v>105032.15000000002</v>
      </c>
      <c r="G46">
        <v>0</v>
      </c>
      <c r="H46">
        <v>0</v>
      </c>
      <c r="I46">
        <v>0</v>
      </c>
      <c r="J46">
        <v>0</v>
      </c>
      <c r="K46" s="14">
        <f t="shared" si="0"/>
        <v>105032.15000000002</v>
      </c>
    </row>
    <row r="47" spans="1:12" s="20" customFormat="1" ht="14.4" x14ac:dyDescent="0.3">
      <c r="A47" s="16"/>
      <c r="B47" s="28">
        <v>7000</v>
      </c>
      <c r="C47" s="18" t="s">
        <v>53</v>
      </c>
      <c r="D47" s="19">
        <f>D46</f>
        <v>535297.68000000005</v>
      </c>
      <c r="E47" s="19">
        <f t="shared" ref="E47:J47" si="8">E46</f>
        <v>-430265.53</v>
      </c>
      <c r="F47" s="19">
        <f t="shared" si="8"/>
        <v>105032.15000000002</v>
      </c>
      <c r="G47" s="19">
        <f t="shared" si="8"/>
        <v>0</v>
      </c>
      <c r="H47" s="19">
        <f t="shared" si="8"/>
        <v>0</v>
      </c>
      <c r="I47" s="19">
        <f t="shared" si="8"/>
        <v>0</v>
      </c>
      <c r="J47" s="19">
        <f t="shared" si="8"/>
        <v>0</v>
      </c>
      <c r="K47" s="14">
        <f t="shared" si="0"/>
        <v>105032.15000000002</v>
      </c>
      <c r="L47" s="16"/>
    </row>
    <row r="48" spans="1:12" s="20" customFormat="1" ht="12" x14ac:dyDescent="0.25">
      <c r="A48" s="16"/>
      <c r="B48" s="29"/>
      <c r="C48" s="30" t="s">
        <v>54</v>
      </c>
      <c r="D48" s="31">
        <f>D47+D43+D36+D34+D24+D16+D45</f>
        <v>16100487.68</v>
      </c>
      <c r="E48" s="31">
        <f>E47+E43+E36+E34+E24+E16+E45</f>
        <v>35155175.420000002</v>
      </c>
      <c r="F48" s="31">
        <f>D48+E48</f>
        <v>51255663.100000001</v>
      </c>
      <c r="G48" s="31">
        <f>G47+G45+G43+G36+G34+G24+G16</f>
        <v>29479475.23</v>
      </c>
      <c r="H48" s="31">
        <f>H47+H45+H43+H36+H34+H24+H16</f>
        <v>23447401.079999998</v>
      </c>
      <c r="I48" s="31">
        <f>I47+I45+I43+I36+I34+I24+I16</f>
        <v>23447401.079999998</v>
      </c>
      <c r="J48" s="31">
        <f>J47+J45+J43+J36+J34+J24+J16</f>
        <v>23446821.079999998</v>
      </c>
      <c r="K48" s="31">
        <f>K47+K45+K43+K36+K34+K24+K16</f>
        <v>27808262.020000003</v>
      </c>
      <c r="L48" s="16"/>
    </row>
    <row r="50" spans="2:11" x14ac:dyDescent="0.2">
      <c r="B50" s="32"/>
      <c r="F50" s="33"/>
      <c r="G50" s="33"/>
      <c r="H50" s="33"/>
      <c r="I50" s="33"/>
      <c r="J50" s="33"/>
      <c r="K50" s="33"/>
    </row>
    <row r="52" spans="2:11" x14ac:dyDescent="0.2">
      <c r="D52" s="33"/>
      <c r="E52" s="33"/>
      <c r="F52" s="33"/>
      <c r="G52" s="33"/>
      <c r="H52" s="33"/>
      <c r="I52" s="33"/>
      <c r="J52" s="33"/>
      <c r="K52" s="33"/>
    </row>
    <row r="53" spans="2:11" x14ac:dyDescent="0.2">
      <c r="C53" s="34"/>
    </row>
    <row r="54" spans="2:11" x14ac:dyDescent="0.2">
      <c r="C54" s="35"/>
      <c r="F54" s="36"/>
      <c r="G54" s="36"/>
      <c r="H54" s="36"/>
      <c r="I54" s="36"/>
      <c r="J54" s="36"/>
      <c r="K54" s="36"/>
    </row>
    <row r="55" spans="2:11" x14ac:dyDescent="0.2">
      <c r="C55" s="35"/>
      <c r="F55" s="37"/>
      <c r="G55" s="37"/>
      <c r="H55" s="37"/>
      <c r="I55" s="37"/>
      <c r="J55" s="37"/>
      <c r="K55" s="37"/>
    </row>
  </sheetData>
  <mergeCells count="8">
    <mergeCell ref="F54:K54"/>
    <mergeCell ref="F55:K55"/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2017-07-19T18:56:31Z</dcterms:created>
  <dcterms:modified xsi:type="dcterms:W3CDTF">2017-07-19T18:56:52Z</dcterms:modified>
</cp:coreProperties>
</file>